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rat ÖZBEN\Desktop\gurcıstan\GELOVANI-IRRIGATION-27052021\"/>
    </mc:Choice>
  </mc:AlternateContent>
  <bookViews>
    <workbookView xWindow="0" yWindow="0" windowWidth="28800" windowHeight="12345" activeTab="1"/>
  </bookViews>
  <sheets>
    <sheet name="SPRINKLERS(A)" sheetId="1" r:id="rId1"/>
    <sheet name="DRIP IRRIGATION" sheetId="5" r:id="rId2"/>
    <sheet name="PIPE FLOW CAPACITIES" sheetId="2" r:id="rId3"/>
  </sheets>
  <definedNames>
    <definedName name="_xlnm.Print_Area" localSheetId="0">'SPRINKLERS(A)'!$C$2:$AJ$25</definedName>
  </definedNames>
  <calcPr calcId="162913"/>
</workbook>
</file>

<file path=xl/calcChain.xml><?xml version="1.0" encoding="utf-8"?>
<calcChain xmlns="http://schemas.openxmlformats.org/spreadsheetml/2006/main">
  <c r="AI25" i="1" l="1"/>
  <c r="AJ25" i="1" s="1"/>
  <c r="AH25" i="1"/>
  <c r="AI24" i="1"/>
  <c r="AJ24" i="1" s="1"/>
  <c r="AH24" i="1"/>
  <c r="AI23" i="1"/>
  <c r="AJ23" i="1" s="1"/>
  <c r="AH23" i="1"/>
  <c r="AI22" i="1"/>
  <c r="AJ22" i="1" s="1"/>
  <c r="AH22" i="1"/>
  <c r="AI21" i="1"/>
  <c r="AJ21" i="1" s="1"/>
  <c r="AH21" i="1"/>
  <c r="AI20" i="1"/>
  <c r="AJ20" i="1" s="1"/>
  <c r="AH20" i="1"/>
  <c r="AI19" i="1"/>
  <c r="AJ19" i="1" s="1"/>
  <c r="AH19" i="1"/>
  <c r="AI18" i="1"/>
  <c r="AJ18" i="1" s="1"/>
  <c r="AH18" i="1"/>
  <c r="AI17" i="1"/>
  <c r="AJ17" i="1" s="1"/>
  <c r="AH17" i="1"/>
  <c r="AI8" i="1" l="1"/>
  <c r="AJ8" i="1" s="1"/>
  <c r="AI9" i="1"/>
  <c r="AJ9" i="1" s="1"/>
  <c r="AI10" i="1"/>
  <c r="AJ10" i="1" s="1"/>
  <c r="AI11" i="1"/>
  <c r="AJ11" i="1" s="1"/>
  <c r="AI12" i="1"/>
  <c r="AJ12" i="1" s="1"/>
  <c r="AI13" i="1"/>
  <c r="AJ13" i="1" s="1"/>
  <c r="AI14" i="1"/>
  <c r="AJ14" i="1" s="1"/>
  <c r="AI15" i="1"/>
  <c r="AJ15" i="1" s="1"/>
  <c r="AI16" i="1"/>
  <c r="AJ16" i="1" s="1"/>
  <c r="AI7" i="1"/>
  <c r="AJ7" i="1" s="1"/>
  <c r="C8" i="5" l="1"/>
  <c r="D6" i="5" l="1"/>
  <c r="F6" i="5" s="1"/>
  <c r="G6" i="5" s="1"/>
  <c r="D5" i="5" l="1"/>
  <c r="F5" i="5" s="1"/>
  <c r="G5" i="5" s="1"/>
  <c r="AH16" i="1" l="1"/>
  <c r="AH15" i="1" l="1"/>
  <c r="AH14" i="1"/>
  <c r="AH13" i="1"/>
  <c r="AH12" i="1"/>
  <c r="AH11" i="1"/>
  <c r="AH10" i="1"/>
  <c r="AH9" i="1" l="1"/>
  <c r="AH8" i="1" l="1"/>
  <c r="AH7" i="1"/>
</calcChain>
</file>

<file path=xl/sharedStrings.xml><?xml version="1.0" encoding="utf-8"?>
<sst xmlns="http://schemas.openxmlformats.org/spreadsheetml/2006/main" count="78" uniqueCount="73">
  <si>
    <t>1,5*9,00 Mt</t>
  </si>
  <si>
    <t>(Adet)</t>
  </si>
  <si>
    <t>(m3/h)</t>
  </si>
  <si>
    <t>(Inch)</t>
  </si>
  <si>
    <t>A1</t>
  </si>
  <si>
    <t>A2</t>
  </si>
  <si>
    <t>A3</t>
  </si>
  <si>
    <t>A4</t>
  </si>
  <si>
    <t>1"</t>
  </si>
  <si>
    <t>(Bar)</t>
  </si>
  <si>
    <t>(mm)</t>
  </si>
  <si>
    <t xml:space="preserve">1,5 m/s </t>
  </si>
  <si>
    <t>1 1/2"</t>
  </si>
  <si>
    <t>2"</t>
  </si>
  <si>
    <t>3"</t>
  </si>
  <si>
    <t>BUBLER</t>
  </si>
  <si>
    <t>A5</t>
  </si>
  <si>
    <t>A6</t>
  </si>
  <si>
    <t>7,50 Mt</t>
  </si>
  <si>
    <t>10,00 Mt</t>
  </si>
  <si>
    <t>A7</t>
  </si>
  <si>
    <t>A8</t>
  </si>
  <si>
    <t>A9</t>
  </si>
  <si>
    <t>A10</t>
  </si>
  <si>
    <t>A11</t>
  </si>
  <si>
    <t>DA1</t>
  </si>
  <si>
    <t>DA2</t>
  </si>
  <si>
    <t xml:space="preserve"> ZONE FLOW TABLE (SPRINKLERS)</t>
  </si>
  <si>
    <t>ARC</t>
  </si>
  <si>
    <t>FLOW (m3/h)</t>
  </si>
  <si>
    <t>VALVE NUMBER</t>
  </si>
  <si>
    <t>RADIUS(Mt)</t>
  </si>
  <si>
    <t>SS</t>
  </si>
  <si>
    <t>SPRINKLER</t>
  </si>
  <si>
    <t>QUANTITY</t>
  </si>
  <si>
    <t>ZON</t>
  </si>
  <si>
    <t>FLOW</t>
  </si>
  <si>
    <t>ZONE</t>
  </si>
  <si>
    <t>VALVE SIZE</t>
  </si>
  <si>
    <t>MODEL</t>
  </si>
  <si>
    <t>DRIP IRRIGATION ZONE FLOW TABLE</t>
  </si>
  <si>
    <t>DRIP PIPE LENGTH(MT)</t>
  </si>
  <si>
    <t>EMITOR QUANTITY</t>
  </si>
  <si>
    <t>EMITOR FLOW(L/H)</t>
  </si>
  <si>
    <t>ZONE FLOW(m3/h)</t>
  </si>
  <si>
    <t>ZONE VALVE SIZE&amp;MODEL</t>
  </si>
  <si>
    <t xml:space="preserve"> Ø 32 HDPE 100 PIPE</t>
  </si>
  <si>
    <t xml:space="preserve"> Ø 40 HDPE 100 PIPE</t>
  </si>
  <si>
    <t xml:space="preserve"> Ø 50 HDPE 100 PIPE</t>
  </si>
  <si>
    <t xml:space="preserve"> Ø 63 HDPE 100 PIPE</t>
  </si>
  <si>
    <t xml:space="preserve"> Ø 75 HDPE 100 PIPE</t>
  </si>
  <si>
    <t xml:space="preserve"> Ø 90 HDPE 100 PIPE</t>
  </si>
  <si>
    <t>WORK PRESSURE</t>
  </si>
  <si>
    <t>OUTER DIAMETER</t>
  </si>
  <si>
    <t>INNER DIAMETER</t>
  </si>
  <si>
    <t>SUITABLE FLOW</t>
  </si>
  <si>
    <t>SUITABLE</t>
  </si>
  <si>
    <t>VALVE DIAMETER</t>
  </si>
  <si>
    <t>PIPE TYPE</t>
  </si>
  <si>
    <t>HDPE 100 PIPES SUITABLE FLOW CAPACITIES</t>
  </si>
  <si>
    <t>( 17 )  5,20 Mt</t>
  </si>
  <si>
    <t>(  15  )   4,50 Mt</t>
  </si>
  <si>
    <t>(  12  )   3,70 Mt</t>
  </si>
  <si>
    <t>(  10  )   3,00 Mt</t>
  </si>
  <si>
    <t>(  8  )  2,50 Mt</t>
  </si>
  <si>
    <t>A12</t>
  </si>
  <si>
    <t>A13</t>
  </si>
  <si>
    <t>A14</t>
  </si>
  <si>
    <t>A15</t>
  </si>
  <si>
    <t>A16</t>
  </si>
  <si>
    <t>A17</t>
  </si>
  <si>
    <t>A18</t>
  </si>
  <si>
    <t>A19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</si>
</sst>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0" fontId="3" fillId="0" borderId="7" xfId="0" applyFont="1" applyFill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J25"/>
  <sheetViews>
    <sheetView zoomScale="70" zoomScaleNormal="70" workbookViewId="0">
      <selection activeCell="Q28" sqref="Q28"/>
    </sheetView>
  </sheetViews>
  <sheetFormatPr defaultRowHeight="24.95" customHeight="1" x14ac:dyDescent="0.25"/>
  <cols>
    <col min="2" max="2" width="14.28515625" bestFit="1" customWidth="1"/>
    <col min="3" max="3" width="16.7109375" bestFit="1" customWidth="1"/>
    <col min="4" max="11" width="9.140625" customWidth="1"/>
    <col min="32" max="32" width="11" bestFit="1" customWidth="1"/>
    <col min="33" max="33" width="11" customWidth="1"/>
    <col min="34" max="34" width="10.42578125" bestFit="1" customWidth="1"/>
    <col min="36" max="36" width="14.42578125" bestFit="1" customWidth="1"/>
  </cols>
  <sheetData>
    <row r="1" spans="3:36" ht="24.95" customHeight="1" thickBot="1" x14ac:dyDescent="0.3"/>
    <row r="2" spans="3:36" ht="24.95" customHeight="1" thickBot="1" x14ac:dyDescent="0.3">
      <c r="C2" s="20"/>
      <c r="D2" s="66" t="s">
        <v>27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8"/>
    </row>
    <row r="3" spans="3:36" ht="24.95" customHeight="1" thickBot="1" x14ac:dyDescent="0.3">
      <c r="C3" s="21" t="s">
        <v>31</v>
      </c>
      <c r="D3" s="69" t="s">
        <v>18</v>
      </c>
      <c r="E3" s="70"/>
      <c r="F3" s="70"/>
      <c r="G3" s="71"/>
      <c r="H3" s="69" t="s">
        <v>19</v>
      </c>
      <c r="I3" s="70"/>
      <c r="J3" s="70"/>
      <c r="K3" s="71"/>
      <c r="L3" s="69" t="s">
        <v>64</v>
      </c>
      <c r="M3" s="70"/>
      <c r="N3" s="70"/>
      <c r="O3" s="71"/>
      <c r="P3" s="69" t="s">
        <v>63</v>
      </c>
      <c r="Q3" s="70"/>
      <c r="R3" s="70"/>
      <c r="S3" s="71"/>
      <c r="T3" s="69" t="s">
        <v>62</v>
      </c>
      <c r="U3" s="70"/>
      <c r="V3" s="70"/>
      <c r="W3" s="71"/>
      <c r="X3" s="69" t="s">
        <v>61</v>
      </c>
      <c r="Y3" s="70"/>
      <c r="Z3" s="70"/>
      <c r="AA3" s="71"/>
      <c r="AB3" s="69" t="s">
        <v>60</v>
      </c>
      <c r="AC3" s="70"/>
      <c r="AD3" s="70"/>
      <c r="AE3" s="71"/>
      <c r="AF3" s="21" t="s">
        <v>0</v>
      </c>
      <c r="AG3" s="22"/>
      <c r="AH3" s="23" t="s">
        <v>33</v>
      </c>
      <c r="AI3" s="9" t="s">
        <v>35</v>
      </c>
      <c r="AJ3" s="9" t="s">
        <v>37</v>
      </c>
    </row>
    <row r="4" spans="3:36" ht="24.95" customHeight="1" thickBot="1" x14ac:dyDescent="0.3">
      <c r="C4" s="21" t="s">
        <v>28</v>
      </c>
      <c r="D4" s="24">
        <v>90</v>
      </c>
      <c r="E4" s="24">
        <v>180</v>
      </c>
      <c r="F4" s="24">
        <v>270</v>
      </c>
      <c r="G4" s="24">
        <v>360</v>
      </c>
      <c r="H4" s="24">
        <v>90</v>
      </c>
      <c r="I4" s="24">
        <v>180</v>
      </c>
      <c r="J4" s="24">
        <v>270</v>
      </c>
      <c r="K4" s="24">
        <v>360</v>
      </c>
      <c r="L4" s="24">
        <v>90</v>
      </c>
      <c r="M4" s="24">
        <v>180</v>
      </c>
      <c r="N4" s="24">
        <v>270</v>
      </c>
      <c r="O4" s="24">
        <v>360</v>
      </c>
      <c r="P4" s="24">
        <v>90</v>
      </c>
      <c r="Q4" s="24">
        <v>180</v>
      </c>
      <c r="R4" s="24">
        <v>270</v>
      </c>
      <c r="S4" s="24">
        <v>360</v>
      </c>
      <c r="T4" s="24">
        <v>90</v>
      </c>
      <c r="U4" s="24">
        <v>180</v>
      </c>
      <c r="V4" s="24">
        <v>270</v>
      </c>
      <c r="W4" s="24">
        <v>360</v>
      </c>
      <c r="X4" s="24">
        <v>90</v>
      </c>
      <c r="Y4" s="24">
        <v>180</v>
      </c>
      <c r="Z4" s="24">
        <v>270</v>
      </c>
      <c r="AA4" s="24">
        <v>360</v>
      </c>
      <c r="AB4" s="24">
        <v>90</v>
      </c>
      <c r="AC4" s="24">
        <v>180</v>
      </c>
      <c r="AD4" s="24">
        <v>270</v>
      </c>
      <c r="AE4" s="24">
        <v>360</v>
      </c>
      <c r="AF4" s="24" t="s">
        <v>32</v>
      </c>
      <c r="AG4" s="25" t="s">
        <v>15</v>
      </c>
      <c r="AH4" s="25" t="s">
        <v>34</v>
      </c>
      <c r="AI4" s="10" t="s">
        <v>36</v>
      </c>
      <c r="AJ4" s="26" t="s">
        <v>38</v>
      </c>
    </row>
    <row r="5" spans="3:36" ht="24.95" customHeight="1" thickBot="1" x14ac:dyDescent="0.3">
      <c r="C5" s="21" t="s">
        <v>29</v>
      </c>
      <c r="D5" s="9">
        <v>0.25</v>
      </c>
      <c r="E5" s="9">
        <v>0.34</v>
      </c>
      <c r="F5" s="9">
        <v>0.45</v>
      </c>
      <c r="G5" s="9">
        <v>0.68</v>
      </c>
      <c r="H5" s="9">
        <v>0.48</v>
      </c>
      <c r="I5" s="9">
        <v>0.57999999999999996</v>
      </c>
      <c r="J5" s="9">
        <v>0.69</v>
      </c>
      <c r="K5" s="9">
        <v>0.93</v>
      </c>
      <c r="L5" s="24">
        <v>0.16</v>
      </c>
      <c r="M5" s="24">
        <v>0.22</v>
      </c>
      <c r="N5" s="24">
        <v>0.3</v>
      </c>
      <c r="O5" s="24">
        <v>0.34</v>
      </c>
      <c r="P5" s="24">
        <v>0.16</v>
      </c>
      <c r="Q5" s="24">
        <v>0.26</v>
      </c>
      <c r="R5" s="24">
        <v>0.38</v>
      </c>
      <c r="S5" s="24">
        <v>0.48</v>
      </c>
      <c r="T5" s="24">
        <v>0.21</v>
      </c>
      <c r="U5" s="24">
        <v>0.37</v>
      </c>
      <c r="V5" s="24">
        <v>0.53</v>
      </c>
      <c r="W5" s="24">
        <v>0.63</v>
      </c>
      <c r="X5" s="24">
        <v>0.28999999999999998</v>
      </c>
      <c r="Y5" s="24">
        <v>0.47</v>
      </c>
      <c r="Z5" s="24">
        <v>0.67</v>
      </c>
      <c r="AA5" s="24">
        <v>0.74</v>
      </c>
      <c r="AB5" s="24">
        <v>0.33</v>
      </c>
      <c r="AC5" s="24">
        <v>0.54</v>
      </c>
      <c r="AD5" s="24">
        <v>0.74</v>
      </c>
      <c r="AE5" s="24">
        <v>0.85</v>
      </c>
      <c r="AF5" s="24">
        <v>0.33</v>
      </c>
      <c r="AG5" s="24">
        <v>0.2</v>
      </c>
      <c r="AH5" s="27" t="s">
        <v>1</v>
      </c>
      <c r="AI5" s="28" t="s">
        <v>2</v>
      </c>
      <c r="AJ5" s="28" t="s">
        <v>39</v>
      </c>
    </row>
    <row r="6" spans="3:36" ht="24.95" customHeight="1" thickBot="1" x14ac:dyDescent="0.3">
      <c r="C6" s="29" t="s">
        <v>30</v>
      </c>
      <c r="D6" s="30"/>
      <c r="E6" s="31"/>
      <c r="F6" s="31"/>
      <c r="G6" s="31"/>
      <c r="H6" s="31"/>
      <c r="I6" s="31"/>
      <c r="J6" s="31"/>
      <c r="K6" s="31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3"/>
    </row>
    <row r="7" spans="3:36" ht="24.95" customHeight="1" x14ac:dyDescent="0.25">
      <c r="C7" s="32" t="s">
        <v>4</v>
      </c>
      <c r="D7" s="33"/>
      <c r="E7" s="33"/>
      <c r="F7" s="33"/>
      <c r="G7" s="33"/>
      <c r="H7" s="33"/>
      <c r="I7" s="33"/>
      <c r="J7" s="33"/>
      <c r="K7" s="33"/>
      <c r="L7" s="34">
        <v>39</v>
      </c>
      <c r="M7" s="35">
        <v>2</v>
      </c>
      <c r="N7" s="35"/>
      <c r="O7" s="36"/>
      <c r="P7" s="34">
        <v>2</v>
      </c>
      <c r="Q7" s="35">
        <v>3</v>
      </c>
      <c r="R7" s="35"/>
      <c r="S7" s="36"/>
      <c r="T7" s="34">
        <v>2</v>
      </c>
      <c r="U7" s="35">
        <v>2</v>
      </c>
      <c r="V7" s="35"/>
      <c r="W7" s="36"/>
      <c r="X7" s="34">
        <v>1</v>
      </c>
      <c r="Y7" s="35"/>
      <c r="Z7" s="35"/>
      <c r="AA7" s="36"/>
      <c r="AB7" s="34"/>
      <c r="AC7" s="35"/>
      <c r="AD7" s="35"/>
      <c r="AE7" s="36"/>
      <c r="AF7" s="37"/>
      <c r="AG7" s="37"/>
      <c r="AH7" s="37">
        <f t="shared" ref="AH7:AH16" si="0">SUM(D7:AG7)</f>
        <v>51</v>
      </c>
      <c r="AI7" s="37">
        <f>(D7*0.25)+(E7*0.34)+(F7*0.45)+(G7*0.68)+(H7*0.48)+(I7*0.58)+(J7*0.69)+(K7*0.93)+(L7*0.16)+(M7*0.22)+(N7*0.3)+(O7*0.34)+(P7*0.16)+(Q7*0.26)+(R7*0.38)+(S7*0.48)+(T7*0.21)+(U7*0.37)+(V7*0.53)+(W7*0.63)+(X7*0.29)+(Y7*0.47)+(Z7*0.67)+(AA7*0.74)+(AB7*0.33)+(AC7*0.54)+(AD7*0.74)+(AE7*0.85)+(AF7*0.33)+(AG7*0.2)</f>
        <v>9.23</v>
      </c>
      <c r="AJ7" s="38" t="str">
        <f>(IF(AND(AI7&gt;=0,AI7&lt;=4),"252 SERİES 100",IF(AND(AI7&gt;4,AI7&lt;=8),"252 SERİES 150",IF(AND(AI7&gt;8,AI7&lt;15),"252 SERİES 200"))))</f>
        <v>252 SERİES 200</v>
      </c>
    </row>
    <row r="8" spans="3:36" ht="24.95" customHeight="1" x14ac:dyDescent="0.25">
      <c r="C8" s="39" t="s">
        <v>5</v>
      </c>
      <c r="D8" s="40"/>
      <c r="E8" s="40"/>
      <c r="F8" s="40"/>
      <c r="G8" s="40"/>
      <c r="H8" s="40"/>
      <c r="I8" s="40"/>
      <c r="J8" s="40"/>
      <c r="K8" s="40"/>
      <c r="L8" s="41">
        <v>3</v>
      </c>
      <c r="M8" s="42">
        <v>2</v>
      </c>
      <c r="N8" s="42"/>
      <c r="O8" s="43"/>
      <c r="P8" s="41"/>
      <c r="Q8" s="42"/>
      <c r="R8" s="42"/>
      <c r="S8" s="43"/>
      <c r="T8" s="41"/>
      <c r="U8" s="42"/>
      <c r="V8" s="42"/>
      <c r="W8" s="43"/>
      <c r="X8" s="41">
        <v>4</v>
      </c>
      <c r="Y8" s="42">
        <v>10</v>
      </c>
      <c r="Z8" s="42"/>
      <c r="AA8" s="43"/>
      <c r="AB8" s="41"/>
      <c r="AC8" s="42"/>
      <c r="AD8" s="42"/>
      <c r="AE8" s="43"/>
      <c r="AF8" s="44">
        <v>4</v>
      </c>
      <c r="AG8" s="44"/>
      <c r="AH8" s="44">
        <f t="shared" si="0"/>
        <v>23</v>
      </c>
      <c r="AI8" s="44">
        <f t="shared" ref="AI8:AI16" si="1">(D8*0.25)+(E8*0.34)+(F8*0.45)+(G8*0.68)+(H8*0.48)+(I8*0.58)+(J8*0.69)+(K8*0.93)+(L8*0.16)+(M8*0.22)+(N8*0.3)+(O8*0.34)+(P8*0.16)+(Q8*0.26)+(R8*0.38)+(S8*0.48)+(T8*0.21)+(U8*0.37)+(V8*0.53)+(W8*0.63)+(X8*0.29)+(Y8*0.47)+(Z8*0.67)+(AA8*0.74)+(AB8*0.33)+(AC8*0.54)+(AD8*0.74)+(AE8*0.85)+(AF8*0.33)+(AG8*0.2)</f>
        <v>8.1</v>
      </c>
      <c r="AJ8" s="45" t="str">
        <f t="shared" ref="AJ8:AJ16" si="2">(IF(AND(AI8&gt;=0,AI8&lt;=4),"252 SERİES 100",IF(AND(AI8&gt;4,AI8&lt;=8),"252 SERİES 150",IF(AND(AI8&gt;8,AI8&lt;15),"252 SERİES 200"))))</f>
        <v>252 SERİES 200</v>
      </c>
    </row>
    <row r="9" spans="3:36" ht="24.95" customHeight="1" x14ac:dyDescent="0.25">
      <c r="C9" s="39" t="s">
        <v>6</v>
      </c>
      <c r="D9" s="40"/>
      <c r="E9" s="40"/>
      <c r="F9" s="40"/>
      <c r="G9" s="40"/>
      <c r="H9" s="40"/>
      <c r="I9" s="40"/>
      <c r="J9" s="40"/>
      <c r="K9" s="40"/>
      <c r="L9" s="41"/>
      <c r="M9" s="42"/>
      <c r="N9" s="42"/>
      <c r="O9" s="43"/>
      <c r="P9" s="41"/>
      <c r="Q9" s="42"/>
      <c r="R9" s="42"/>
      <c r="S9" s="43"/>
      <c r="T9" s="41">
        <v>4</v>
      </c>
      <c r="U9" s="42">
        <v>6</v>
      </c>
      <c r="V9" s="42"/>
      <c r="W9" s="43">
        <v>2</v>
      </c>
      <c r="X9" s="41"/>
      <c r="Y9" s="42"/>
      <c r="Z9" s="42"/>
      <c r="AA9" s="43"/>
      <c r="AB9" s="41"/>
      <c r="AC9" s="42"/>
      <c r="AD9" s="42"/>
      <c r="AE9" s="43"/>
      <c r="AF9" s="44"/>
      <c r="AG9" s="44"/>
      <c r="AH9" s="44">
        <f t="shared" si="0"/>
        <v>12</v>
      </c>
      <c r="AI9" s="44">
        <f t="shared" si="1"/>
        <v>4.3199999999999994</v>
      </c>
      <c r="AJ9" s="45" t="str">
        <f t="shared" si="2"/>
        <v>252 SERİES 150</v>
      </c>
    </row>
    <row r="10" spans="3:36" ht="24.95" customHeight="1" x14ac:dyDescent="0.25">
      <c r="C10" s="39" t="s">
        <v>7</v>
      </c>
      <c r="D10" s="40"/>
      <c r="E10" s="40"/>
      <c r="F10" s="40"/>
      <c r="G10" s="40"/>
      <c r="H10" s="40"/>
      <c r="I10" s="40"/>
      <c r="J10" s="40"/>
      <c r="K10" s="40"/>
      <c r="L10" s="41">
        <v>2</v>
      </c>
      <c r="M10" s="42">
        <v>1</v>
      </c>
      <c r="N10" s="42"/>
      <c r="O10" s="43"/>
      <c r="P10" s="41">
        <v>2</v>
      </c>
      <c r="Q10" s="42"/>
      <c r="R10" s="42"/>
      <c r="S10" s="43"/>
      <c r="T10" s="41"/>
      <c r="U10" s="42"/>
      <c r="V10" s="42"/>
      <c r="W10" s="43"/>
      <c r="X10" s="41"/>
      <c r="Y10" s="42"/>
      <c r="Z10" s="42"/>
      <c r="AA10" s="43"/>
      <c r="AB10" s="41"/>
      <c r="AC10" s="42"/>
      <c r="AD10" s="42"/>
      <c r="AE10" s="43"/>
      <c r="AF10" s="44">
        <v>20</v>
      </c>
      <c r="AG10" s="44"/>
      <c r="AH10" s="44">
        <f t="shared" si="0"/>
        <v>25</v>
      </c>
      <c r="AI10" s="44">
        <f t="shared" si="1"/>
        <v>7.4600000000000009</v>
      </c>
      <c r="AJ10" s="45" t="str">
        <f t="shared" si="2"/>
        <v>252 SERİES 150</v>
      </c>
    </row>
    <row r="11" spans="3:36" ht="24.95" customHeight="1" x14ac:dyDescent="0.25">
      <c r="C11" s="39" t="s">
        <v>16</v>
      </c>
      <c r="D11" s="40"/>
      <c r="E11" s="40"/>
      <c r="F11" s="40"/>
      <c r="G11" s="40"/>
      <c r="H11" s="40"/>
      <c r="I11" s="40"/>
      <c r="J11" s="40"/>
      <c r="K11" s="40"/>
      <c r="L11" s="41"/>
      <c r="M11" s="42">
        <v>2</v>
      </c>
      <c r="N11" s="42"/>
      <c r="O11" s="43"/>
      <c r="P11" s="41"/>
      <c r="Q11" s="42">
        <v>1</v>
      </c>
      <c r="R11" s="42"/>
      <c r="S11" s="43"/>
      <c r="T11" s="41"/>
      <c r="U11" s="42"/>
      <c r="V11" s="42"/>
      <c r="W11" s="43">
        <v>2</v>
      </c>
      <c r="X11" s="41">
        <v>2</v>
      </c>
      <c r="Y11" s="42">
        <v>2</v>
      </c>
      <c r="Z11" s="42"/>
      <c r="AA11" s="43">
        <v>5</v>
      </c>
      <c r="AB11" s="41"/>
      <c r="AC11" s="42">
        <v>1</v>
      </c>
      <c r="AD11" s="42"/>
      <c r="AE11" s="43"/>
      <c r="AF11" s="44"/>
      <c r="AG11" s="44"/>
      <c r="AH11" s="44">
        <f t="shared" si="0"/>
        <v>15</v>
      </c>
      <c r="AI11" s="44">
        <f t="shared" si="1"/>
        <v>7.72</v>
      </c>
      <c r="AJ11" s="45" t="str">
        <f t="shared" si="2"/>
        <v>252 SERİES 150</v>
      </c>
    </row>
    <row r="12" spans="3:36" ht="24.95" customHeight="1" x14ac:dyDescent="0.25">
      <c r="C12" s="39" t="s">
        <v>17</v>
      </c>
      <c r="D12" s="40"/>
      <c r="E12" s="40"/>
      <c r="F12" s="40"/>
      <c r="G12" s="40"/>
      <c r="H12" s="40"/>
      <c r="I12" s="40"/>
      <c r="J12" s="40"/>
      <c r="K12" s="40"/>
      <c r="L12" s="41"/>
      <c r="M12" s="42"/>
      <c r="N12" s="42"/>
      <c r="O12" s="43"/>
      <c r="P12" s="41"/>
      <c r="Q12" s="42"/>
      <c r="R12" s="42"/>
      <c r="S12" s="43"/>
      <c r="T12" s="41"/>
      <c r="U12" s="42"/>
      <c r="V12" s="42"/>
      <c r="W12" s="43"/>
      <c r="X12" s="41"/>
      <c r="Y12" s="42">
        <v>3</v>
      </c>
      <c r="Z12" s="42"/>
      <c r="AA12" s="43">
        <v>8</v>
      </c>
      <c r="AB12" s="41">
        <v>1</v>
      </c>
      <c r="AC12" s="42">
        <v>1</v>
      </c>
      <c r="AD12" s="42"/>
      <c r="AE12" s="43"/>
      <c r="AF12" s="44"/>
      <c r="AG12" s="44"/>
      <c r="AH12" s="44">
        <f t="shared" si="0"/>
        <v>13</v>
      </c>
      <c r="AI12" s="44">
        <f t="shared" si="1"/>
        <v>8.1999999999999993</v>
      </c>
      <c r="AJ12" s="45" t="str">
        <f t="shared" si="2"/>
        <v>252 SERİES 200</v>
      </c>
    </row>
    <row r="13" spans="3:36" ht="24.95" customHeight="1" x14ac:dyDescent="0.25">
      <c r="C13" s="39" t="s">
        <v>20</v>
      </c>
      <c r="D13" s="40"/>
      <c r="E13" s="40"/>
      <c r="F13" s="40"/>
      <c r="G13" s="40"/>
      <c r="H13" s="40"/>
      <c r="I13" s="40"/>
      <c r="J13" s="40"/>
      <c r="K13" s="40"/>
      <c r="L13" s="41">
        <v>3</v>
      </c>
      <c r="M13" s="42"/>
      <c r="N13" s="42"/>
      <c r="O13" s="43"/>
      <c r="P13" s="41">
        <v>3</v>
      </c>
      <c r="Q13" s="42">
        <v>5</v>
      </c>
      <c r="R13" s="42"/>
      <c r="S13" s="43"/>
      <c r="T13" s="41"/>
      <c r="U13" s="42">
        <v>3</v>
      </c>
      <c r="V13" s="42"/>
      <c r="W13" s="43"/>
      <c r="X13" s="41"/>
      <c r="Y13" s="42">
        <v>3</v>
      </c>
      <c r="Z13" s="42"/>
      <c r="AA13" s="43">
        <v>1</v>
      </c>
      <c r="AB13" s="41"/>
      <c r="AC13" s="42">
        <v>7</v>
      </c>
      <c r="AD13" s="42"/>
      <c r="AE13" s="43">
        <v>3</v>
      </c>
      <c r="AF13" s="44"/>
      <c r="AG13" s="44"/>
      <c r="AH13" s="44">
        <f t="shared" si="0"/>
        <v>28</v>
      </c>
      <c r="AI13" s="44">
        <f t="shared" si="1"/>
        <v>11.850000000000001</v>
      </c>
      <c r="AJ13" s="45" t="str">
        <f t="shared" si="2"/>
        <v>252 SERİES 200</v>
      </c>
    </row>
    <row r="14" spans="3:36" ht="24.95" customHeight="1" x14ac:dyDescent="0.25">
      <c r="C14" s="39" t="s">
        <v>21</v>
      </c>
      <c r="D14" s="40"/>
      <c r="E14" s="40"/>
      <c r="F14" s="40"/>
      <c r="G14" s="40"/>
      <c r="H14" s="40"/>
      <c r="I14" s="40"/>
      <c r="J14" s="40"/>
      <c r="K14" s="40"/>
      <c r="L14" s="41"/>
      <c r="M14" s="42"/>
      <c r="N14" s="42"/>
      <c r="O14" s="43"/>
      <c r="P14" s="41">
        <v>3</v>
      </c>
      <c r="Q14" s="42">
        <v>4</v>
      </c>
      <c r="R14" s="42"/>
      <c r="S14" s="43"/>
      <c r="T14" s="41"/>
      <c r="U14" s="42"/>
      <c r="V14" s="42"/>
      <c r="W14" s="43"/>
      <c r="X14" s="41"/>
      <c r="Y14" s="42"/>
      <c r="Z14" s="42"/>
      <c r="AA14" s="43">
        <v>2</v>
      </c>
      <c r="AB14" s="41">
        <v>1</v>
      </c>
      <c r="AC14" s="42">
        <v>10</v>
      </c>
      <c r="AD14" s="42"/>
      <c r="AE14" s="43">
        <v>4</v>
      </c>
      <c r="AF14" s="44"/>
      <c r="AG14" s="44"/>
      <c r="AH14" s="44">
        <f t="shared" si="0"/>
        <v>24</v>
      </c>
      <c r="AI14" s="44">
        <f t="shared" si="1"/>
        <v>12.13</v>
      </c>
      <c r="AJ14" s="45" t="str">
        <f t="shared" si="2"/>
        <v>252 SERİES 200</v>
      </c>
    </row>
    <row r="15" spans="3:36" ht="24.95" customHeight="1" x14ac:dyDescent="0.25">
      <c r="C15" s="39" t="s">
        <v>22</v>
      </c>
      <c r="D15" s="40"/>
      <c r="E15" s="40"/>
      <c r="F15" s="40"/>
      <c r="G15" s="40"/>
      <c r="H15" s="40"/>
      <c r="I15" s="40"/>
      <c r="J15" s="40"/>
      <c r="K15" s="40"/>
      <c r="L15" s="41">
        <v>10</v>
      </c>
      <c r="M15" s="42">
        <v>3</v>
      </c>
      <c r="N15" s="42"/>
      <c r="O15" s="43"/>
      <c r="P15" s="41"/>
      <c r="Q15" s="42"/>
      <c r="R15" s="42"/>
      <c r="S15" s="43"/>
      <c r="T15" s="41"/>
      <c r="U15" s="42"/>
      <c r="V15" s="42"/>
      <c r="W15" s="43"/>
      <c r="X15" s="41"/>
      <c r="Y15" s="42"/>
      <c r="Z15" s="42"/>
      <c r="AA15" s="43"/>
      <c r="AB15" s="41"/>
      <c r="AC15" s="42"/>
      <c r="AD15" s="42"/>
      <c r="AE15" s="43"/>
      <c r="AF15" s="44">
        <v>22</v>
      </c>
      <c r="AG15" s="44"/>
      <c r="AH15" s="44">
        <f t="shared" si="0"/>
        <v>35</v>
      </c>
      <c r="AI15" s="44">
        <f t="shared" si="1"/>
        <v>9.5200000000000014</v>
      </c>
      <c r="AJ15" s="45" t="str">
        <f t="shared" si="2"/>
        <v>252 SERİES 200</v>
      </c>
    </row>
    <row r="16" spans="3:36" ht="24.95" customHeight="1" x14ac:dyDescent="0.25">
      <c r="C16" s="39" t="s">
        <v>23</v>
      </c>
      <c r="D16" s="40"/>
      <c r="E16" s="40"/>
      <c r="F16" s="40"/>
      <c r="G16" s="40"/>
      <c r="H16" s="40"/>
      <c r="I16" s="40"/>
      <c r="J16" s="40"/>
      <c r="K16" s="40"/>
      <c r="L16" s="41"/>
      <c r="M16" s="42"/>
      <c r="N16" s="42"/>
      <c r="O16" s="43"/>
      <c r="P16" s="41"/>
      <c r="Q16" s="42"/>
      <c r="R16" s="42"/>
      <c r="S16" s="43"/>
      <c r="T16" s="41"/>
      <c r="U16" s="42"/>
      <c r="V16" s="42"/>
      <c r="W16" s="43"/>
      <c r="X16" s="41"/>
      <c r="Y16" s="42"/>
      <c r="Z16" s="42"/>
      <c r="AA16" s="43">
        <v>1</v>
      </c>
      <c r="AB16" s="41">
        <v>8</v>
      </c>
      <c r="AC16" s="42">
        <v>7</v>
      </c>
      <c r="AD16" s="42"/>
      <c r="AE16" s="43">
        <v>6</v>
      </c>
      <c r="AF16" s="44"/>
      <c r="AG16" s="44"/>
      <c r="AH16" s="44">
        <f t="shared" si="0"/>
        <v>22</v>
      </c>
      <c r="AI16" s="44">
        <f t="shared" si="1"/>
        <v>12.26</v>
      </c>
      <c r="AJ16" s="45" t="str">
        <f t="shared" si="2"/>
        <v>252 SERİES 200</v>
      </c>
    </row>
    <row r="17" spans="3:36" ht="24.95" customHeight="1" x14ac:dyDescent="0.25">
      <c r="C17" s="39" t="s">
        <v>24</v>
      </c>
      <c r="D17" s="40"/>
      <c r="E17" s="40"/>
      <c r="F17" s="40"/>
      <c r="G17" s="40"/>
      <c r="H17" s="40"/>
      <c r="I17" s="40"/>
      <c r="J17" s="40"/>
      <c r="K17" s="40"/>
      <c r="L17" s="41">
        <v>4</v>
      </c>
      <c r="M17" s="42"/>
      <c r="N17" s="42"/>
      <c r="O17" s="43"/>
      <c r="P17" s="41">
        <v>4</v>
      </c>
      <c r="Q17" s="42"/>
      <c r="R17" s="42"/>
      <c r="S17" s="43"/>
      <c r="T17" s="41">
        <v>12</v>
      </c>
      <c r="U17" s="42">
        <v>5</v>
      </c>
      <c r="V17" s="42"/>
      <c r="W17" s="43"/>
      <c r="X17" s="41">
        <v>8</v>
      </c>
      <c r="Y17" s="42">
        <v>2</v>
      </c>
      <c r="Z17" s="42"/>
      <c r="AA17" s="43"/>
      <c r="AB17" s="41"/>
      <c r="AC17" s="42"/>
      <c r="AD17" s="42"/>
      <c r="AE17" s="43"/>
      <c r="AF17" s="44"/>
      <c r="AG17" s="44"/>
      <c r="AH17" s="44">
        <f t="shared" ref="AH17:AH25" si="3">SUM(D17:AG17)</f>
        <v>35</v>
      </c>
      <c r="AI17" s="44">
        <f t="shared" ref="AI17:AI25" si="4">(D17*0.25)+(E17*0.34)+(F17*0.45)+(G17*0.68)+(H17*0.48)+(I17*0.58)+(J17*0.69)+(K17*0.93)+(L17*0.16)+(M17*0.22)+(N17*0.3)+(O17*0.34)+(P17*0.16)+(Q17*0.26)+(R17*0.38)+(S17*0.48)+(T17*0.21)+(U17*0.37)+(V17*0.53)+(W17*0.63)+(X17*0.29)+(Y17*0.47)+(Z17*0.67)+(AA17*0.74)+(AB17*0.33)+(AC17*0.54)+(AD17*0.74)+(AE17*0.85)+(AF17*0.33)+(AG17*0.2)</f>
        <v>8.91</v>
      </c>
      <c r="AJ17" s="45" t="str">
        <f t="shared" ref="AJ17:AJ25" si="5">(IF(AND(AI17&gt;=0,AI17&lt;=4),"252 SERİES 100",IF(AND(AI17&gt;4,AI17&lt;=8),"252 SERİES 150",IF(AND(AI17&gt;8,AI17&lt;15),"252 SERİES 200"))))</f>
        <v>252 SERİES 200</v>
      </c>
    </row>
    <row r="18" spans="3:36" ht="24.95" customHeight="1" x14ac:dyDescent="0.25">
      <c r="C18" s="39" t="s">
        <v>65</v>
      </c>
      <c r="D18" s="40"/>
      <c r="E18" s="40"/>
      <c r="F18" s="40"/>
      <c r="G18" s="40"/>
      <c r="H18" s="40"/>
      <c r="I18" s="40"/>
      <c r="J18" s="40"/>
      <c r="K18" s="40"/>
      <c r="L18" s="41"/>
      <c r="M18" s="42"/>
      <c r="N18" s="42"/>
      <c r="O18" s="43"/>
      <c r="P18" s="41"/>
      <c r="Q18" s="42">
        <v>38</v>
      </c>
      <c r="R18" s="42"/>
      <c r="S18" s="43"/>
      <c r="T18" s="41">
        <v>2</v>
      </c>
      <c r="U18" s="42"/>
      <c r="V18" s="42"/>
      <c r="W18" s="43"/>
      <c r="X18" s="41"/>
      <c r="Y18" s="42"/>
      <c r="Z18" s="42"/>
      <c r="AA18" s="43"/>
      <c r="AB18" s="41"/>
      <c r="AC18" s="42"/>
      <c r="AD18" s="42"/>
      <c r="AE18" s="43"/>
      <c r="AF18" s="44">
        <v>12</v>
      </c>
      <c r="AG18" s="44"/>
      <c r="AH18" s="44">
        <f t="shared" si="3"/>
        <v>52</v>
      </c>
      <c r="AI18" s="44">
        <f t="shared" si="4"/>
        <v>14.260000000000002</v>
      </c>
      <c r="AJ18" s="45" t="str">
        <f t="shared" si="5"/>
        <v>252 SERİES 200</v>
      </c>
    </row>
    <row r="19" spans="3:36" ht="24.95" customHeight="1" x14ac:dyDescent="0.25">
      <c r="C19" s="39" t="s">
        <v>66</v>
      </c>
      <c r="D19" s="40"/>
      <c r="E19" s="40"/>
      <c r="F19" s="40"/>
      <c r="G19" s="40"/>
      <c r="H19" s="40"/>
      <c r="I19" s="40"/>
      <c r="J19" s="40"/>
      <c r="K19" s="40"/>
      <c r="L19" s="41"/>
      <c r="M19" s="42"/>
      <c r="N19" s="42"/>
      <c r="O19" s="43"/>
      <c r="P19" s="41">
        <v>2</v>
      </c>
      <c r="Q19" s="42">
        <v>42</v>
      </c>
      <c r="R19" s="42">
        <v>1</v>
      </c>
      <c r="S19" s="43"/>
      <c r="T19" s="41"/>
      <c r="U19" s="42"/>
      <c r="V19" s="42"/>
      <c r="W19" s="43"/>
      <c r="X19" s="41"/>
      <c r="Y19" s="42"/>
      <c r="Z19" s="42"/>
      <c r="AA19" s="43"/>
      <c r="AB19" s="41"/>
      <c r="AC19" s="42"/>
      <c r="AD19" s="42"/>
      <c r="AE19" s="43"/>
      <c r="AF19" s="44">
        <v>8</v>
      </c>
      <c r="AG19" s="44"/>
      <c r="AH19" s="44">
        <f t="shared" si="3"/>
        <v>53</v>
      </c>
      <c r="AI19" s="44">
        <f t="shared" si="4"/>
        <v>14.260000000000002</v>
      </c>
      <c r="AJ19" s="45" t="str">
        <f t="shared" si="5"/>
        <v>252 SERİES 200</v>
      </c>
    </row>
    <row r="20" spans="3:36" ht="24.95" customHeight="1" x14ac:dyDescent="0.25">
      <c r="C20" s="39" t="s">
        <v>67</v>
      </c>
      <c r="D20" s="40"/>
      <c r="E20" s="40"/>
      <c r="F20" s="40"/>
      <c r="G20" s="40"/>
      <c r="H20" s="40"/>
      <c r="I20" s="40"/>
      <c r="J20" s="40"/>
      <c r="K20" s="40"/>
      <c r="L20" s="41"/>
      <c r="M20" s="42"/>
      <c r="N20" s="42"/>
      <c r="O20" s="43"/>
      <c r="P20" s="41"/>
      <c r="Q20" s="42"/>
      <c r="R20" s="42"/>
      <c r="S20" s="43"/>
      <c r="T20" s="41"/>
      <c r="U20" s="42"/>
      <c r="V20" s="42"/>
      <c r="W20" s="43"/>
      <c r="X20" s="41"/>
      <c r="Y20" s="42"/>
      <c r="Z20" s="42"/>
      <c r="AA20" s="43"/>
      <c r="AB20" s="41"/>
      <c r="AC20" s="42"/>
      <c r="AD20" s="42"/>
      <c r="AE20" s="43"/>
      <c r="AF20" s="44">
        <v>29</v>
      </c>
      <c r="AG20" s="44"/>
      <c r="AH20" s="44">
        <f t="shared" si="3"/>
        <v>29</v>
      </c>
      <c r="AI20" s="44">
        <f t="shared" si="4"/>
        <v>9.57</v>
      </c>
      <c r="AJ20" s="45" t="str">
        <f t="shared" si="5"/>
        <v>252 SERİES 200</v>
      </c>
    </row>
    <row r="21" spans="3:36" ht="24.95" customHeight="1" x14ac:dyDescent="0.25">
      <c r="C21" s="39" t="s">
        <v>68</v>
      </c>
      <c r="D21" s="40"/>
      <c r="E21" s="40"/>
      <c r="F21" s="40"/>
      <c r="G21" s="40"/>
      <c r="H21" s="40"/>
      <c r="I21" s="40"/>
      <c r="J21" s="40"/>
      <c r="K21" s="40"/>
      <c r="L21" s="41"/>
      <c r="M21" s="42"/>
      <c r="N21" s="42"/>
      <c r="O21" s="43"/>
      <c r="P21" s="41">
        <v>29</v>
      </c>
      <c r="Q21" s="42">
        <v>18</v>
      </c>
      <c r="R21" s="42"/>
      <c r="S21" s="43"/>
      <c r="T21" s="41">
        <v>3</v>
      </c>
      <c r="U21" s="42">
        <v>2</v>
      </c>
      <c r="V21" s="42"/>
      <c r="W21" s="43"/>
      <c r="X21" s="41">
        <v>2</v>
      </c>
      <c r="Y21" s="42">
        <v>2</v>
      </c>
      <c r="Z21" s="42"/>
      <c r="AA21" s="43"/>
      <c r="AB21" s="41"/>
      <c r="AC21" s="42"/>
      <c r="AD21" s="42"/>
      <c r="AE21" s="43"/>
      <c r="AF21" s="44"/>
      <c r="AG21" s="44"/>
      <c r="AH21" s="44">
        <f t="shared" si="3"/>
        <v>56</v>
      </c>
      <c r="AI21" s="44">
        <f t="shared" si="4"/>
        <v>12.21</v>
      </c>
      <c r="AJ21" s="45" t="str">
        <f t="shared" si="5"/>
        <v>252 SERİES 200</v>
      </c>
    </row>
    <row r="22" spans="3:36" ht="24.95" customHeight="1" x14ac:dyDescent="0.25">
      <c r="C22" s="39" t="s">
        <v>69</v>
      </c>
      <c r="D22" s="40"/>
      <c r="E22" s="40"/>
      <c r="F22" s="40"/>
      <c r="G22" s="40"/>
      <c r="H22" s="40"/>
      <c r="I22" s="40"/>
      <c r="J22" s="40"/>
      <c r="K22" s="40"/>
      <c r="L22" s="41"/>
      <c r="M22" s="42"/>
      <c r="N22" s="42"/>
      <c r="O22" s="43"/>
      <c r="P22" s="41"/>
      <c r="Q22" s="42"/>
      <c r="R22" s="42"/>
      <c r="S22" s="43"/>
      <c r="T22" s="41"/>
      <c r="U22" s="42"/>
      <c r="V22" s="42"/>
      <c r="W22" s="43"/>
      <c r="X22" s="41">
        <v>2</v>
      </c>
      <c r="Y22" s="42">
        <v>2</v>
      </c>
      <c r="Z22" s="42"/>
      <c r="AA22" s="43"/>
      <c r="AB22" s="41">
        <v>2</v>
      </c>
      <c r="AC22" s="42"/>
      <c r="AD22" s="42"/>
      <c r="AE22" s="43"/>
      <c r="AF22" s="44">
        <v>10</v>
      </c>
      <c r="AG22" s="44"/>
      <c r="AH22" s="44">
        <f t="shared" si="3"/>
        <v>16</v>
      </c>
      <c r="AI22" s="44">
        <f t="shared" si="4"/>
        <v>5.48</v>
      </c>
      <c r="AJ22" s="45" t="str">
        <f t="shared" si="5"/>
        <v>252 SERİES 150</v>
      </c>
    </row>
    <row r="23" spans="3:36" ht="24.95" customHeight="1" x14ac:dyDescent="0.25">
      <c r="C23" s="39" t="s">
        <v>70</v>
      </c>
      <c r="D23" s="40"/>
      <c r="E23" s="40"/>
      <c r="F23" s="40"/>
      <c r="G23" s="40"/>
      <c r="H23" s="40"/>
      <c r="I23" s="40"/>
      <c r="J23" s="40"/>
      <c r="K23" s="40"/>
      <c r="L23" s="41">
        <v>7</v>
      </c>
      <c r="M23" s="42">
        <v>1</v>
      </c>
      <c r="N23" s="42"/>
      <c r="O23" s="43"/>
      <c r="P23" s="41">
        <v>27</v>
      </c>
      <c r="Q23" s="42">
        <v>6</v>
      </c>
      <c r="R23" s="42"/>
      <c r="S23" s="43"/>
      <c r="T23" s="41">
        <v>2</v>
      </c>
      <c r="U23" s="42"/>
      <c r="V23" s="42"/>
      <c r="W23" s="43"/>
      <c r="X23" s="41"/>
      <c r="Y23" s="42"/>
      <c r="Z23" s="42"/>
      <c r="AA23" s="43"/>
      <c r="AB23" s="41"/>
      <c r="AC23" s="42"/>
      <c r="AD23" s="42"/>
      <c r="AE23" s="43"/>
      <c r="AF23" s="44"/>
      <c r="AG23" s="44"/>
      <c r="AH23" s="44">
        <f t="shared" si="3"/>
        <v>43</v>
      </c>
      <c r="AI23" s="44">
        <f t="shared" si="4"/>
        <v>7.6400000000000006</v>
      </c>
      <c r="AJ23" s="45" t="str">
        <f t="shared" si="5"/>
        <v>252 SERİES 150</v>
      </c>
    </row>
    <row r="24" spans="3:36" ht="24.95" customHeight="1" x14ac:dyDescent="0.25">
      <c r="C24" s="39" t="s">
        <v>71</v>
      </c>
      <c r="D24" s="40"/>
      <c r="E24" s="40"/>
      <c r="F24" s="40"/>
      <c r="G24" s="40"/>
      <c r="H24" s="40"/>
      <c r="I24" s="40"/>
      <c r="J24" s="40"/>
      <c r="K24" s="40"/>
      <c r="L24" s="41">
        <v>4</v>
      </c>
      <c r="M24" s="42">
        <v>34</v>
      </c>
      <c r="N24" s="42"/>
      <c r="O24" s="43"/>
      <c r="P24" s="41">
        <v>2</v>
      </c>
      <c r="Q24" s="42"/>
      <c r="R24" s="42"/>
      <c r="S24" s="43"/>
      <c r="T24" s="41"/>
      <c r="U24" s="42">
        <v>2</v>
      </c>
      <c r="V24" s="42"/>
      <c r="W24" s="43"/>
      <c r="X24" s="41">
        <v>2</v>
      </c>
      <c r="Y24" s="42"/>
      <c r="Z24" s="42"/>
      <c r="AA24" s="43"/>
      <c r="AB24" s="41"/>
      <c r="AC24" s="42"/>
      <c r="AD24" s="42"/>
      <c r="AE24" s="43"/>
      <c r="AF24" s="44">
        <v>8</v>
      </c>
      <c r="AG24" s="44"/>
      <c r="AH24" s="44">
        <f t="shared" si="3"/>
        <v>52</v>
      </c>
      <c r="AI24" s="44">
        <f t="shared" si="4"/>
        <v>12.400000000000002</v>
      </c>
      <c r="AJ24" s="45" t="str">
        <f t="shared" si="5"/>
        <v>252 SERİES 200</v>
      </c>
    </row>
    <row r="25" spans="3:36" ht="24.95" customHeight="1" thickBot="1" x14ac:dyDescent="0.3">
      <c r="C25" s="46" t="s">
        <v>72</v>
      </c>
      <c r="D25" s="47"/>
      <c r="E25" s="47"/>
      <c r="F25" s="47"/>
      <c r="G25" s="47"/>
      <c r="H25" s="47"/>
      <c r="I25" s="47"/>
      <c r="J25" s="47"/>
      <c r="K25" s="47"/>
      <c r="L25" s="48"/>
      <c r="M25" s="49"/>
      <c r="N25" s="49"/>
      <c r="O25" s="50"/>
      <c r="P25" s="48"/>
      <c r="Q25" s="49">
        <v>7</v>
      </c>
      <c r="R25" s="49"/>
      <c r="S25" s="50"/>
      <c r="T25" s="48"/>
      <c r="U25" s="49">
        <v>2</v>
      </c>
      <c r="V25" s="49"/>
      <c r="W25" s="50"/>
      <c r="X25" s="48"/>
      <c r="Y25" s="49"/>
      <c r="Z25" s="49"/>
      <c r="AA25" s="50"/>
      <c r="AB25" s="48">
        <v>2</v>
      </c>
      <c r="AC25" s="49">
        <v>18</v>
      </c>
      <c r="AD25" s="49"/>
      <c r="AE25" s="50"/>
      <c r="AF25" s="51"/>
      <c r="AG25" s="51"/>
      <c r="AH25" s="51">
        <f t="shared" si="3"/>
        <v>29</v>
      </c>
      <c r="AI25" s="51">
        <f t="shared" si="4"/>
        <v>12.940000000000001</v>
      </c>
      <c r="AJ25" s="52" t="str">
        <f t="shared" si="5"/>
        <v>252 SERİES 200</v>
      </c>
    </row>
  </sheetData>
  <mergeCells count="9">
    <mergeCell ref="D2:AJ2"/>
    <mergeCell ref="D3:G3"/>
    <mergeCell ref="H3:K3"/>
    <mergeCell ref="L6:AJ6"/>
    <mergeCell ref="X3:AA3"/>
    <mergeCell ref="L3:O3"/>
    <mergeCell ref="P3:S3"/>
    <mergeCell ref="T3:W3"/>
    <mergeCell ref="AB3:AE3"/>
  </mergeCells>
  <pageMargins left="0.7" right="0.7" top="0.38" bottom="0.38" header="0.3" footer="0.3"/>
  <pageSetup paperSize="9" scale="4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"/>
  <sheetViews>
    <sheetView tabSelected="1" workbookViewId="0">
      <selection activeCell="J5" sqref="J5"/>
    </sheetView>
  </sheetViews>
  <sheetFormatPr defaultRowHeight="24.95" customHeight="1" x14ac:dyDescent="0.25"/>
  <cols>
    <col min="2" max="2" width="15.85546875" customWidth="1"/>
    <col min="3" max="3" width="23.7109375" customWidth="1"/>
    <col min="4" max="4" width="22.42578125" customWidth="1"/>
    <col min="5" max="5" width="21.7109375" customWidth="1"/>
    <col min="6" max="6" width="24.42578125" customWidth="1"/>
    <col min="7" max="7" width="23.5703125" customWidth="1"/>
  </cols>
  <sheetData>
    <row r="2" spans="2:7" ht="24.95" customHeight="1" thickBot="1" x14ac:dyDescent="0.3"/>
    <row r="3" spans="2:7" ht="24.95" customHeight="1" thickBot="1" x14ac:dyDescent="0.3">
      <c r="B3" s="74" t="s">
        <v>40</v>
      </c>
      <c r="C3" s="75"/>
      <c r="D3" s="75"/>
      <c r="E3" s="75"/>
      <c r="F3" s="75"/>
      <c r="G3" s="76"/>
    </row>
    <row r="4" spans="2:7" ht="30.75" thickBot="1" x14ac:dyDescent="0.3">
      <c r="B4" s="64" t="s">
        <v>30</v>
      </c>
      <c r="C4" s="65" t="s">
        <v>41</v>
      </c>
      <c r="D4" s="65" t="s">
        <v>42</v>
      </c>
      <c r="E4" s="65" t="s">
        <v>43</v>
      </c>
      <c r="F4" s="65" t="s">
        <v>44</v>
      </c>
      <c r="G4" s="61" t="s">
        <v>45</v>
      </c>
    </row>
    <row r="5" spans="2:7" ht="24.95" customHeight="1" x14ac:dyDescent="0.25">
      <c r="B5" s="14" t="s">
        <v>25</v>
      </c>
      <c r="C5" s="15">
        <v>200</v>
      </c>
      <c r="D5" s="53">
        <f t="shared" ref="D5" si="0">C5/0.33</f>
        <v>606.06060606060601</v>
      </c>
      <c r="E5" s="16">
        <v>2</v>
      </c>
      <c r="F5" s="62">
        <f t="shared" ref="F5" si="1">D5*(E5/1000)</f>
        <v>1.2121212121212119</v>
      </c>
      <c r="G5" s="38" t="str">
        <f t="shared" ref="G5:G6" si="2">(IF(AND(F5&gt;=0,F5&lt;=4),"252 SERİES 100",IF(AND(F5&gt;4,F5&lt;=8),"252 SERİES 150",IF(AND(F5&gt;8,F5&lt;15),"252 SERİES 200"))))</f>
        <v>252 SERİES 100</v>
      </c>
    </row>
    <row r="6" spans="2:7" ht="24.95" customHeight="1" thickBot="1" x14ac:dyDescent="0.3">
      <c r="B6" s="17" t="s">
        <v>26</v>
      </c>
      <c r="C6" s="18">
        <v>400</v>
      </c>
      <c r="D6" s="54">
        <f t="shared" ref="D6" si="3">C6/0.33</f>
        <v>1212.121212121212</v>
      </c>
      <c r="E6" s="19">
        <v>2</v>
      </c>
      <c r="F6" s="63">
        <f t="shared" ref="F6" si="4">D6*(E6/1000)</f>
        <v>2.4242424242424239</v>
      </c>
      <c r="G6" s="52" t="str">
        <f t="shared" si="2"/>
        <v>252 SERİES 100</v>
      </c>
    </row>
    <row r="7" spans="2:7" ht="24.95" customHeight="1" x14ac:dyDescent="0.25">
      <c r="B7" s="55"/>
      <c r="C7" s="56"/>
      <c r="D7" s="57"/>
      <c r="E7" s="58"/>
      <c r="F7" s="59"/>
    </row>
    <row r="8" spans="2:7" ht="24.95" customHeight="1" x14ac:dyDescent="0.25">
      <c r="C8" s="60">
        <f>SUM(C5:C7)</f>
        <v>600</v>
      </c>
    </row>
  </sheetData>
  <mergeCells count="1">
    <mergeCell ref="B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11"/>
  <sheetViews>
    <sheetView workbookViewId="0">
      <selection activeCell="F17" sqref="F17"/>
    </sheetView>
  </sheetViews>
  <sheetFormatPr defaultRowHeight="15" x14ac:dyDescent="0.25"/>
  <cols>
    <col min="3" max="3" width="21.7109375" customWidth="1"/>
    <col min="4" max="4" width="15.85546875" bestFit="1" customWidth="1"/>
    <col min="5" max="5" width="16.42578125" bestFit="1" customWidth="1"/>
    <col min="6" max="6" width="16.140625" bestFit="1" customWidth="1"/>
    <col min="7" max="7" width="14.85546875" bestFit="1" customWidth="1"/>
    <col min="8" max="8" width="16.28515625" bestFit="1" customWidth="1"/>
  </cols>
  <sheetData>
    <row r="1" spans="3:8" ht="15.75" thickBot="1" x14ac:dyDescent="0.3"/>
    <row r="2" spans="3:8" ht="15.75" thickBot="1" x14ac:dyDescent="0.3">
      <c r="C2" s="77" t="s">
        <v>59</v>
      </c>
      <c r="D2" s="78"/>
      <c r="E2" s="78"/>
      <c r="F2" s="78"/>
      <c r="G2" s="78"/>
      <c r="H2" s="79"/>
    </row>
    <row r="3" spans="3:8" x14ac:dyDescent="0.25">
      <c r="C3" s="1"/>
      <c r="D3" s="9" t="s">
        <v>52</v>
      </c>
      <c r="E3" s="9" t="s">
        <v>53</v>
      </c>
      <c r="F3" s="9" t="s">
        <v>54</v>
      </c>
      <c r="G3" s="9" t="s">
        <v>55</v>
      </c>
      <c r="H3" s="9" t="s">
        <v>56</v>
      </c>
    </row>
    <row r="4" spans="3:8" x14ac:dyDescent="0.25">
      <c r="C4" s="2" t="s">
        <v>58</v>
      </c>
      <c r="D4" s="10" t="s">
        <v>9</v>
      </c>
      <c r="E4" s="10" t="s">
        <v>10</v>
      </c>
      <c r="F4" s="10" t="s">
        <v>10</v>
      </c>
      <c r="G4" s="10" t="s">
        <v>11</v>
      </c>
      <c r="H4" s="10" t="s">
        <v>57</v>
      </c>
    </row>
    <row r="5" spans="3:8" ht="15.75" thickBot="1" x14ac:dyDescent="0.3">
      <c r="C5" s="2"/>
      <c r="D5" s="10"/>
      <c r="E5" s="10"/>
      <c r="F5" s="10"/>
      <c r="G5" s="10" t="s">
        <v>2</v>
      </c>
      <c r="H5" s="10" t="s">
        <v>3</v>
      </c>
    </row>
    <row r="6" spans="3:8" x14ac:dyDescent="0.25">
      <c r="C6" s="3" t="s">
        <v>46</v>
      </c>
      <c r="D6" s="6">
        <v>10</v>
      </c>
      <c r="E6" s="38">
        <v>32</v>
      </c>
      <c r="F6" s="38">
        <v>28.2</v>
      </c>
      <c r="G6" s="11">
        <v>3.6</v>
      </c>
      <c r="H6" s="6" t="s">
        <v>8</v>
      </c>
    </row>
    <row r="7" spans="3:8" x14ac:dyDescent="0.25">
      <c r="C7" s="4" t="s">
        <v>47</v>
      </c>
      <c r="D7" s="7">
        <v>10</v>
      </c>
      <c r="E7" s="45">
        <v>40</v>
      </c>
      <c r="F7" s="45">
        <v>35.200000000000003</v>
      </c>
      <c r="G7" s="12">
        <v>5.4</v>
      </c>
      <c r="H7" s="7" t="s">
        <v>8</v>
      </c>
    </row>
    <row r="8" spans="3:8" x14ac:dyDescent="0.25">
      <c r="C8" s="4" t="s">
        <v>48</v>
      </c>
      <c r="D8" s="7">
        <v>10</v>
      </c>
      <c r="E8" s="45">
        <v>50</v>
      </c>
      <c r="F8" s="45">
        <v>44</v>
      </c>
      <c r="G8" s="12">
        <v>8.2100000000000009</v>
      </c>
      <c r="H8" s="7" t="s">
        <v>12</v>
      </c>
    </row>
    <row r="9" spans="3:8" x14ac:dyDescent="0.25">
      <c r="C9" s="4" t="s">
        <v>49</v>
      </c>
      <c r="D9" s="7">
        <v>10</v>
      </c>
      <c r="E9" s="45">
        <v>63</v>
      </c>
      <c r="F9" s="45">
        <v>55.4</v>
      </c>
      <c r="G9" s="12">
        <v>13.02</v>
      </c>
      <c r="H9" s="7" t="s">
        <v>13</v>
      </c>
    </row>
    <row r="10" spans="3:8" x14ac:dyDescent="0.25">
      <c r="C10" s="4" t="s">
        <v>50</v>
      </c>
      <c r="D10" s="7">
        <v>10</v>
      </c>
      <c r="E10" s="45">
        <v>75</v>
      </c>
      <c r="F10" s="45">
        <v>66</v>
      </c>
      <c r="G10" s="12">
        <v>18.5</v>
      </c>
      <c r="H10" s="7" t="s">
        <v>14</v>
      </c>
    </row>
    <row r="11" spans="3:8" ht="15.75" thickBot="1" x14ac:dyDescent="0.3">
      <c r="C11" s="5" t="s">
        <v>51</v>
      </c>
      <c r="D11" s="8">
        <v>10</v>
      </c>
      <c r="E11" s="52">
        <v>90</v>
      </c>
      <c r="F11" s="52">
        <v>73.599999999999994</v>
      </c>
      <c r="G11" s="13">
        <v>22.97</v>
      </c>
      <c r="H11" s="8" t="s">
        <v>14</v>
      </c>
    </row>
  </sheetData>
  <mergeCells count="1">
    <mergeCell ref="C2:H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SPRINKLERS(A)</vt:lpstr>
      <vt:lpstr>DRIP IRRIGATION</vt:lpstr>
      <vt:lpstr>PIPE FLOW CAPACITIES</vt:lpstr>
      <vt:lpstr>'SPRINKLERS(A)'!Yazdırma_Alanı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</dc:creator>
  <cp:lastModifiedBy>Windows Kullanıcısı</cp:lastModifiedBy>
  <cp:lastPrinted>2019-03-12T08:51:58Z</cp:lastPrinted>
  <dcterms:created xsi:type="dcterms:W3CDTF">2018-04-17T14:19:54Z</dcterms:created>
  <dcterms:modified xsi:type="dcterms:W3CDTF">2021-05-27T21:51:22Z</dcterms:modified>
</cp:coreProperties>
</file>